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mc:AlternateContent xmlns:mc="http://schemas.openxmlformats.org/markup-compatibility/2006">
    <mc:Choice Requires="x15">
      <x15ac:absPath xmlns:x15ac="http://schemas.microsoft.com/office/spreadsheetml/2010/11/ac" url="https://pinal.hm.ee/dhs/Active/dav/auth-M6j7FdiDvs7IugEJ/applications/1/lists/1/items/2411313/files/1/"/>
    </mc:Choice>
  </mc:AlternateContent>
  <xr:revisionPtr revIDLastSave="0" documentId="13_ncr:1_{6D4CB392-2A4C-4FEE-9655-A938211794E1}" xr6:coauthVersionLast="47" xr6:coauthVersionMax="47" xr10:uidLastSave="{00000000-0000-0000-0000-000000000000}"/>
  <bookViews>
    <workbookView xWindow="-120" yWindow="-120" windowWidth="29040" windowHeight="15840" xr2:uid="{00000000-000D-0000-FFFF-FFFF00000000}"/>
  </bookViews>
  <sheets>
    <sheet name="2025" sheetId="4" r:id="rId1"/>
  </sheets>
  <definedNames>
    <definedName name="_xlnm.Print_Titles" localSheetId="0">'2025'!$3:$3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7" i="4" l="1"/>
  <c r="D4" i="4"/>
  <c r="D5" i="4" l="1"/>
  <c r="F11" i="4" l="1"/>
  <c r="E10" i="4" l="1"/>
  <c r="E7" i="4"/>
  <c r="E8" i="4"/>
  <c r="E9" i="4"/>
  <c r="G8" i="4"/>
  <c r="G9" i="4"/>
  <c r="G6" i="4"/>
  <c r="G5" i="4"/>
  <c r="G4" i="4"/>
  <c r="E6" i="4"/>
  <c r="E5" i="4"/>
  <c r="E4" i="4"/>
  <c r="D11" i="4"/>
  <c r="D12" i="4" l="1"/>
  <c r="G11" i="4"/>
  <c r="E11" i="4"/>
  <c r="D13" i="4" l="1"/>
  <c r="D14" i="4" s="1"/>
</calcChain>
</file>

<file path=xl/sharedStrings.xml><?xml version="1.0" encoding="utf-8"?>
<sst xmlns="http://schemas.openxmlformats.org/spreadsheetml/2006/main" count="27" uniqueCount="27">
  <si>
    <t>Toetuse andmise tingimuste tegevus (ülene)/programmi tegevuse nimetus</t>
  </si>
  <si>
    <t>Tegevuste kirjeldus</t>
  </si>
  <si>
    <t>Tegevuse elluviimisel kaasatud partner</t>
  </si>
  <si>
    <t>2.1 Teadmiste ja oskuste arendamine läbi täienduskoolituste</t>
  </si>
  <si>
    <t>2.2 Uuenduslike õppimisvõimaluste loomine ja elukestvas õppes osalemise toetamine ning täienduskoolituse kvaliteedi arendamine</t>
  </si>
  <si>
    <t>HARNO agentuur HAKA</t>
  </si>
  <si>
    <t>2.3.Täiskasvanuhariduse poliitika teadmispõhisuse arendamine</t>
  </si>
  <si>
    <t>Projekti juhtimine</t>
  </si>
  <si>
    <t xml:space="preserve">7% </t>
  </si>
  <si>
    <t>7%</t>
  </si>
  <si>
    <t>7% kaudseteks kuludeks kokku</t>
  </si>
  <si>
    <t>sh otsesed kulud kokku</t>
  </si>
  <si>
    <t>Eelarve HTM</t>
  </si>
  <si>
    <t>Eelarve partner</t>
  </si>
  <si>
    <t>viiakse ellu 7% arvelt</t>
  </si>
  <si>
    <t>Kokku</t>
  </si>
  <si>
    <t xml:space="preserve">Programmi elluviimise juhtimine
</t>
  </si>
  <si>
    <t>2024. a eelarve kokku</t>
  </si>
  <si>
    <t xml:space="preserve">Tegevus „Täiskasvanuhariduse arendamine ja mitteformaalsete õppimisvõimaluste pakkumine (VÕTI)“ 2025.a tegevuskava ja eelarve </t>
  </si>
  <si>
    <t>ETKA Andras (tegevuse punktid 1-4)
Konkursiga valitav partner (tegevused 5-6)</t>
  </si>
  <si>
    <t>2.2.1. Täiskasvanud õppija õpiteede paindlikumaks muutmine ja mikrokvalifikatsioonide kasutuselevõtu toetamine: 
1) Mikrokvalifikatsiooniõppe pakkumiseks ühikuhindade väljatöötamine ja kehtestamine. Teavitustegevused teadlikkuse suurendamiseks mikrokvalifikatsioonide võimalustest uute oskuste omandamisel.  Mikrokvalifikatsioonide tellimuse prioriteetide ja tingimuste kokku leppiminge ning tellimuse koostamine, tellimuse ellu viimise alustamine 
2) Arendatakse täiskasvanud õppija täienduskoolituse e-tunnistuste süsteemi Arendatakse täiskasvanud õppija digiloo institutsioonide vaheliste andmevahetus- ning andmelahendussüsteeme sh RKT koolituste info koondamiseks ja kuvamiseks Laiendatakse täienduskoolituste infosüsteemi  (JUHAN) kasutamisvõimalusi, parandatakse infosüsteemi funktsionaalsust ja kasutajamugavust ning liidestatakse kutse- ja kõrgkoole infosüsteemiga
3) VÕTA arendustegevuste kavandamine ja elluviimine koolitused VÕTA nõustajatele, hindajatele ja VÕTAst teavitajatele, VÕTA võrgustike kohtumised, rahvusvaheline kogemustevahetus ja koostöö ning VÕTA võimalustest teavitamine
4) TATi konverentsi ettevalmistamisega alustamine, konverents toimub 2026. aastal.</t>
  </si>
  <si>
    <t>Statistikaamet</t>
  </si>
  <si>
    <t>2.3.2 Täiskasvanuhariduse valdkondlikud uuringud:
1) Uuringu "VÕTA kasutamise probleemid õppija ja kutse taotleja vaatest" läbiviimine ja tulemuste tutvustamine.
2) Täienduskoolituste mõjuanalüüsi jt uuringute ettevalmistavad tegevused; vajadusel minianalüüside tellimine.</t>
  </si>
  <si>
    <t>2.3.1. Rahvusvahelise täiskasvanute oskuste uuringu PIAAC järeltegevused:
1) järeluuringute ettevalmistamine ja läbiviimine - uuringuraporti "Madalate oskustega täiskasvanud“ koostab HTMi analüütiku, uuringuraporti „Oskused ja tööturg“ koostaja leidmiseks valmistatakse ette ja viiakse läbi hange, alustatakse raporti koostamist 
2) teadlase töölaua rakenduse loomine koostöös Statistikaametiga sh PIAAC andmete sidumine registriandmetega
3) tulemuste kommunikatsioonitegevused.</t>
  </si>
  <si>
    <t>2.1. Teadmiste ja oskuste arendamine läbi täienduskoolituste:
1) Koostatakse riikliku täienduskoolituse tellimus(ed), tellimus(t)e alusel viiakse täienduskoolitused ellu
2) Kutse- ja kõrgkoole toetatakse RKT pakkumuste koostamisel ja ellu viimisel (sh seminarid, koolitused, juhiste koostamine jmt)
3) RKT protsessi arendus- ja teavitustegevused sh koolitustellimuse pikema vaate metoodika koostamine ja osapooltega läbi rääkimine, menetlusprotsesside lihtsustamine, teavitamine RKT ja hankekoolituste võimalustest 
5) Viiakse läbi hanked digibaasoskute ning vajadusel muude täienduskoolituste läbiviijate leidmiseks, hangitud koolitused viiakse ellu
6) Koostöös osapooltega lepitakse kokku tegevused tööelu üldoskuste arendamiseks, viiakse läbi hanked tööelu üldoskuste koolituste ja arendustegevuste läbiviijate leidmiseks, hangitud koolitused ja arendustegevused viiakse ellu.</t>
  </si>
  <si>
    <t>2.2.2 Täienduskoolituste ja täienduskoolitusasutuste kvaliteedi arendamine (HAKA ja HTM):
1) Töötatakse välja mikrokvalifikatsioonide kvaliteedihindamise põhimõtted, tehakse ettevalmistused ja käivitatakse mikrokvalifikatsiooniõppe pakkumisel kvaliteedihindamine
2) Viiakse ellu arendustegevused RKT koolituste kvaliteedi arenduseks sh RKT õppekavade valimipõhine kvaliteedihindamine 2025. a RKT tellimuse baasil, tagasisidestamine, õppeasutuste toetamiseks töötoad, seminarid jm arendustegevused
3) Teadlikkuse suurendamine täiskvasnute koolituse kvaliteedist, mikrokvalifikatsioonidest ja kvaliteedikuluuri arendamine sh infopäevad, meediakampaaniad, juhendmaterjalide uuendamine, koostöö partneritega 
4) Täiskasvanuhariduse kvaliteedihindamise rahvusvahelise kogemuse koondamine ja jagamine (sh vajadusel õppekäigud)
5) Mikrokvalifikatsiooniõppe pakkumisel VÕTA arvestamise põhimõtete kokkuleppimine ja toe pakkumine VÕTA rakendamisel (koostöös kutse- ja kõrghariduse kvaliteedi arendajatega)
6) HTM täienduskoolituste tagasiside süsteemse lähenemise analüüsimine ja piloteerimine (nt RKT koolitustel soovitusindeksi katsetamine).</t>
  </si>
  <si>
    <t xml:space="preserve">2.2.3.Elukestva õppe populariseerimine ja kogukondlik edendamine:
1) Partner ajakohastab kommunikatsioonistrateegia, kooskõlastab HTMga (sh sihtrühmad, sõnumid) ning viib teavitus ja kommunikatsioonitegevused vastavalt strateegiale ellu
2) Suurendamaks teadlikkust ja prioriteetsete sihtrühmade motivatsiooni elukestvas õppes valmistab  partner ette ja viib ellu üleriigilise täiskasvanuhariduse teavitus- ja populariseerimiskampaania ning TÕN nädala ja tunnustamise kampaaniad
3) Partner kavandab täiskasvanud õppija nädala üleriigilised ning piirkondlikud tegevused ja koordineerib nädala läbiviimise
4) Prioriteetsete sihtrühmade teavitamiseks ja elukestvasse õppesse kaasamiseks koordineerib partner piirkondlike koostöövõrgustike tööd ja täiskasvanuhariduse osapoolte tunnustamise
5) Konkursiga leitakse täiendav partner, kes valmistab ette ja viib ellu tööandjatele suunatud arendustegevused, toetamaks elukestva õppe kultuuri ja õpihuvi tekkimist/areandamist tööandjate organisatsioonides
6) Valitud tööandjate suunaliste teavitustegevuste partner koostab kommunikatsioonistrateegia (-plaani) ning alustab vastavalt sellele tegevuste elluviimist.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</si>
</sst>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charset val="186"/>
      <scheme val="minor"/>
    </font>
    <font>
      <sz val="10"/>
      <color theme="1"/>
      <name val="Times New Roman"/>
      <family val="1"/>
      <charset val="186"/>
    </font>
    <font>
      <b/>
      <sz val="9"/>
      <color theme="1"/>
      <name val="Times New Roman"/>
      <family val="1"/>
      <charset val="186"/>
    </font>
    <font>
      <sz val="9"/>
      <color theme="1"/>
      <name val="Times New Roman"/>
      <family val="1"/>
      <charset val="186"/>
    </font>
    <font>
      <sz val="9"/>
      <name val="Times New Roman"/>
      <family val="1"/>
      <charset val="186"/>
    </font>
    <font>
      <sz val="11"/>
      <color theme="1"/>
      <name val="Times New Roman"/>
      <family val="1"/>
      <charset val="186"/>
    </font>
    <font>
      <b/>
      <sz val="10"/>
      <color theme="1"/>
      <name val="Times New Roman"/>
      <family val="1"/>
      <charset val="186"/>
    </font>
    <font>
      <sz val="10"/>
      <name val="Times New Roman"/>
      <family val="1"/>
      <charset val="186"/>
    </font>
    <font>
      <b/>
      <sz val="10"/>
      <name val="Times New Roman"/>
      <family val="1"/>
      <charset val="186"/>
    </font>
    <font>
      <sz val="10"/>
      <color rgb="FF000000"/>
      <name val="Times New Roman"/>
      <family val="1"/>
      <charset val="186"/>
    </font>
    <font>
      <sz val="11"/>
      <color rgb="FFFF0000"/>
      <name val="Times New Roman"/>
      <family val="1"/>
      <charset val="186"/>
    </font>
    <font>
      <b/>
      <sz val="11"/>
      <color theme="1"/>
      <name val="Times New Roman"/>
      <family val="1"/>
      <charset val="186"/>
    </font>
    <font>
      <sz val="9"/>
      <color rgb="FFFF0000"/>
      <name val="Times New Roman"/>
      <family val="1"/>
      <charset val="186"/>
    </font>
  </fonts>
  <fills count="4">
    <fill>
      <patternFill patternType="none"/>
    </fill>
    <fill>
      <patternFill patternType="gray125"/>
    </fill>
    <fill>
      <gradientFill degree="45">
        <stop position="0">
          <color theme="0"/>
        </stop>
        <stop position="1">
          <color theme="4"/>
        </stop>
      </gradientFill>
    </fill>
    <fill>
      <patternFill patternType="solid">
        <fgColor theme="4" tint="0.59999389629810485"/>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7">
    <xf numFmtId="0" fontId="0" fillId="0" borderId="0" xfId="0"/>
    <xf numFmtId="0" fontId="5" fillId="0" borderId="0" xfId="0" applyFont="1" applyAlignment="1">
      <alignment vertical="top"/>
    </xf>
    <xf numFmtId="0" fontId="2" fillId="0" borderId="0" xfId="0" applyFont="1" applyAlignment="1">
      <alignment vertical="top" wrapText="1"/>
    </xf>
    <xf numFmtId="0" fontId="4" fillId="0" borderId="0" xfId="0" applyFont="1" applyAlignment="1">
      <alignment vertical="top" wrapText="1"/>
    </xf>
    <xf numFmtId="0" fontId="4" fillId="0" borderId="0" xfId="0" applyFont="1" applyAlignment="1">
      <alignment vertical="top"/>
    </xf>
    <xf numFmtId="0" fontId="7" fillId="0" borderId="0" xfId="0" applyFont="1" applyAlignment="1">
      <alignment vertical="top" wrapText="1"/>
    </xf>
    <xf numFmtId="0" fontId="7" fillId="0" borderId="0" xfId="0" applyFont="1" applyAlignment="1">
      <alignment vertical="top"/>
    </xf>
    <xf numFmtId="0" fontId="4" fillId="0" borderId="1" xfId="0" applyFont="1" applyBorder="1" applyAlignment="1">
      <alignment vertical="top" wrapText="1"/>
    </xf>
    <xf numFmtId="3" fontId="4" fillId="0" borderId="1" xfId="0" applyNumberFormat="1" applyFont="1" applyBorder="1" applyAlignment="1">
      <alignment vertical="top" wrapText="1"/>
    </xf>
    <xf numFmtId="0" fontId="3" fillId="0" borderId="0" xfId="0" applyFont="1" applyAlignment="1">
      <alignment vertical="top"/>
    </xf>
    <xf numFmtId="0" fontId="7" fillId="0" borderId="1" xfId="0" applyFont="1" applyBorder="1" applyAlignment="1">
      <alignment vertical="top" wrapText="1"/>
    </xf>
    <xf numFmtId="3" fontId="7" fillId="0" borderId="1" xfId="0" applyNumberFormat="1" applyFont="1" applyBorder="1" applyAlignment="1">
      <alignment vertical="top" wrapText="1"/>
    </xf>
    <xf numFmtId="3" fontId="1" fillId="0" borderId="1" xfId="0" applyNumberFormat="1" applyFont="1" applyBorder="1" applyAlignment="1">
      <alignment vertical="top" wrapText="1"/>
    </xf>
    <xf numFmtId="0" fontId="1" fillId="0" borderId="1" xfId="0" applyFont="1" applyBorder="1" applyAlignment="1">
      <alignment vertical="top"/>
    </xf>
    <xf numFmtId="3" fontId="9" fillId="0" borderId="1" xfId="0" applyNumberFormat="1" applyFont="1" applyBorder="1" applyAlignment="1">
      <alignment vertical="top" wrapText="1"/>
    </xf>
    <xf numFmtId="0" fontId="5" fillId="0" borderId="0" xfId="0" applyFont="1" applyAlignment="1">
      <alignment vertical="top" wrapText="1"/>
    </xf>
    <xf numFmtId="0" fontId="10" fillId="0" borderId="0" xfId="0" applyFont="1" applyAlignment="1">
      <alignment vertical="top"/>
    </xf>
    <xf numFmtId="0" fontId="3" fillId="0" borderId="1" xfId="0" applyFont="1" applyBorder="1" applyAlignment="1">
      <alignment vertical="top"/>
    </xf>
    <xf numFmtId="49" fontId="1" fillId="0" borderId="1" xfId="0" applyNumberFormat="1" applyFont="1" applyBorder="1" applyAlignment="1">
      <alignment horizontal="left" vertical="top" wrapText="1"/>
    </xf>
    <xf numFmtId="0" fontId="6" fillId="3" borderId="1" xfId="0" applyFont="1" applyFill="1" applyBorder="1" applyAlignment="1">
      <alignment vertical="top"/>
    </xf>
    <xf numFmtId="0" fontId="2" fillId="3" borderId="1" xfId="0" applyFont="1" applyFill="1" applyBorder="1" applyAlignment="1">
      <alignment vertical="top"/>
    </xf>
    <xf numFmtId="3" fontId="6" fillId="3" borderId="1" xfId="0" applyNumberFormat="1" applyFont="1" applyFill="1" applyBorder="1" applyAlignment="1">
      <alignment vertical="top"/>
    </xf>
    <xf numFmtId="0" fontId="6" fillId="3" borderId="1" xfId="0" applyFont="1" applyFill="1" applyBorder="1" applyAlignment="1">
      <alignment vertical="top" wrapText="1"/>
    </xf>
    <xf numFmtId="0" fontId="8" fillId="3" borderId="1" xfId="0" applyFont="1" applyFill="1" applyBorder="1" applyAlignment="1">
      <alignment vertical="top" wrapText="1"/>
    </xf>
    <xf numFmtId="3" fontId="6" fillId="3" borderId="1" xfId="0" applyNumberFormat="1" applyFont="1" applyFill="1" applyBorder="1" applyAlignment="1">
      <alignment horizontal="right" vertical="top" wrapText="1"/>
    </xf>
    <xf numFmtId="49" fontId="6" fillId="3" borderId="1" xfId="0" applyNumberFormat="1" applyFont="1" applyFill="1" applyBorder="1" applyAlignment="1">
      <alignment horizontal="right" vertical="top" wrapText="1"/>
    </xf>
    <xf numFmtId="0" fontId="12" fillId="0" borderId="0" xfId="0" applyFont="1" applyAlignment="1">
      <alignment vertical="top" wrapText="1"/>
    </xf>
    <xf numFmtId="0" fontId="12" fillId="0" borderId="0" xfId="0" applyFont="1" applyAlignment="1">
      <alignment vertical="top"/>
    </xf>
    <xf numFmtId="3" fontId="1" fillId="0" borderId="1" xfId="0" applyNumberFormat="1" applyFont="1" applyBorder="1" applyAlignment="1">
      <alignment vertical="top"/>
    </xf>
    <xf numFmtId="3" fontId="1" fillId="2" borderId="2" xfId="0" applyNumberFormat="1" applyFont="1" applyFill="1" applyBorder="1" applyAlignment="1">
      <alignment horizontal="center" vertical="top" wrapText="1"/>
    </xf>
    <xf numFmtId="3" fontId="1" fillId="2" borderId="0" xfId="0" applyNumberFormat="1" applyFont="1" applyFill="1" applyAlignment="1">
      <alignment horizontal="center" vertical="top" wrapText="1"/>
    </xf>
    <xf numFmtId="0" fontId="7" fillId="0" borderId="3" xfId="0" applyFont="1" applyBorder="1" applyAlignment="1">
      <alignment horizontal="left" vertical="top" wrapText="1"/>
    </xf>
    <xf numFmtId="0" fontId="7" fillId="0" borderId="4" xfId="0" applyFont="1" applyBorder="1" applyAlignment="1">
      <alignment horizontal="left" vertical="top" wrapText="1"/>
    </xf>
    <xf numFmtId="0" fontId="7" fillId="0" borderId="5" xfId="0" applyFont="1" applyBorder="1" applyAlignment="1">
      <alignment horizontal="left" vertical="top" wrapText="1"/>
    </xf>
    <xf numFmtId="0" fontId="11" fillId="3" borderId="6" xfId="0" applyFont="1" applyFill="1" applyBorder="1" applyAlignment="1">
      <alignment horizontal="center" vertical="top"/>
    </xf>
    <xf numFmtId="0" fontId="11" fillId="3" borderId="7" xfId="0" applyFont="1" applyFill="1" applyBorder="1" applyAlignment="1">
      <alignment horizontal="center" vertical="top"/>
    </xf>
    <xf numFmtId="0" fontId="11" fillId="3" borderId="8" xfId="0" applyFont="1" applyFill="1" applyBorder="1" applyAlignment="1">
      <alignment horizontal="center" vertical="top"/>
    </xf>
  </cellXfs>
  <cellStyles count="1">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J17"/>
  <sheetViews>
    <sheetView tabSelected="1" zoomScale="110" zoomScaleNormal="110" workbookViewId="0">
      <pane ySplit="3" topLeftCell="A6" activePane="bottomLeft" state="frozen"/>
      <selection pane="bottomLeft" activeCell="F7" sqref="F7"/>
    </sheetView>
  </sheetViews>
  <sheetFormatPr defaultColWidth="8.7109375" defaultRowHeight="15" x14ac:dyDescent="0.25"/>
  <cols>
    <col min="1" max="1" width="20.5703125" style="1" customWidth="1"/>
    <col min="2" max="2" width="65.5703125" style="1" customWidth="1"/>
    <col min="3" max="3" width="16.140625" style="1" customWidth="1"/>
    <col min="4" max="4" width="10" style="1" customWidth="1"/>
    <col min="5" max="5" width="10.85546875" style="1" customWidth="1"/>
    <col min="6" max="6" width="9.140625" style="1" customWidth="1"/>
    <col min="7" max="7" width="9.7109375" style="1" customWidth="1"/>
    <col min="8" max="8" width="25.5703125" style="1" customWidth="1"/>
    <col min="9" max="9" width="20.5703125" style="1" customWidth="1"/>
    <col min="10" max="16384" width="8.7109375" style="1"/>
  </cols>
  <sheetData>
    <row r="2" spans="1:10" x14ac:dyDescent="0.25">
      <c r="A2" s="34" t="s">
        <v>18</v>
      </c>
      <c r="B2" s="35"/>
      <c r="C2" s="35"/>
      <c r="D2" s="35"/>
      <c r="E2" s="35"/>
      <c r="F2" s="35"/>
      <c r="G2" s="36"/>
    </row>
    <row r="3" spans="1:10" ht="54.75" customHeight="1" x14ac:dyDescent="0.25">
      <c r="A3" s="22" t="s">
        <v>0</v>
      </c>
      <c r="B3" s="23" t="s">
        <v>1</v>
      </c>
      <c r="C3" s="23" t="s">
        <v>2</v>
      </c>
      <c r="D3" s="24" t="s">
        <v>12</v>
      </c>
      <c r="E3" s="25" t="s">
        <v>8</v>
      </c>
      <c r="F3" s="24" t="s">
        <v>13</v>
      </c>
      <c r="G3" s="25" t="s">
        <v>9</v>
      </c>
      <c r="H3" s="2"/>
      <c r="I3" s="2"/>
    </row>
    <row r="4" spans="1:10" s="15" customFormat="1" ht="174.6" customHeight="1" x14ac:dyDescent="0.25">
      <c r="A4" s="18" t="s">
        <v>3</v>
      </c>
      <c r="B4" s="10" t="s">
        <v>24</v>
      </c>
      <c r="C4" s="10"/>
      <c r="D4" s="14">
        <f>7100000+281000+1000000+40000+50000+15000</f>
        <v>8486000</v>
      </c>
      <c r="E4" s="14">
        <f>D4*0.07</f>
        <v>594020</v>
      </c>
      <c r="F4" s="11">
        <v>0</v>
      </c>
      <c r="G4" s="11">
        <f>F4*0.07</f>
        <v>0</v>
      </c>
      <c r="H4" s="3"/>
      <c r="I4" s="5"/>
    </row>
    <row r="5" spans="1:10" ht="223.5" customHeight="1" x14ac:dyDescent="0.25">
      <c r="A5" s="31" t="s">
        <v>4</v>
      </c>
      <c r="B5" s="10" t="s">
        <v>20</v>
      </c>
      <c r="C5" s="10"/>
      <c r="D5" s="12">
        <f>656640+50000+150000+180000+80000+25000</f>
        <v>1141640</v>
      </c>
      <c r="E5" s="14">
        <f>D5*0.07</f>
        <v>79914.8</v>
      </c>
      <c r="F5" s="11">
        <v>0</v>
      </c>
      <c r="G5" s="11">
        <f>F5*0.07</f>
        <v>0</v>
      </c>
      <c r="H5" s="3"/>
      <c r="I5" s="5"/>
    </row>
    <row r="6" spans="1:10" ht="237" customHeight="1" x14ac:dyDescent="0.25">
      <c r="A6" s="32"/>
      <c r="B6" s="10" t="s">
        <v>25</v>
      </c>
      <c r="C6" s="10" t="s">
        <v>5</v>
      </c>
      <c r="D6" s="11">
        <v>50000</v>
      </c>
      <c r="E6" s="11">
        <f>D6*0.07</f>
        <v>3500.0000000000005</v>
      </c>
      <c r="F6" s="11">
        <v>199000</v>
      </c>
      <c r="G6" s="11">
        <f>F6*0.07</f>
        <v>13930.000000000002</v>
      </c>
      <c r="H6" s="26"/>
      <c r="I6" s="5"/>
    </row>
    <row r="7" spans="1:10" ht="236.25" customHeight="1" x14ac:dyDescent="0.25">
      <c r="A7" s="33"/>
      <c r="B7" s="10" t="s">
        <v>26</v>
      </c>
      <c r="C7" s="10" t="s">
        <v>19</v>
      </c>
      <c r="D7" s="13">
        <v>0</v>
      </c>
      <c r="E7" s="14">
        <f t="shared" ref="E7:E9" si="0">D7*0.07</f>
        <v>0</v>
      </c>
      <c r="F7" s="11">
        <f>646000+74000</f>
        <v>720000</v>
      </c>
      <c r="G7" s="11" t="s">
        <v>14</v>
      </c>
      <c r="H7" s="3"/>
      <c r="I7" s="6"/>
    </row>
    <row r="8" spans="1:10" ht="97.5" customHeight="1" x14ac:dyDescent="0.25">
      <c r="A8" s="31" t="s">
        <v>6</v>
      </c>
      <c r="B8" s="10" t="s">
        <v>23</v>
      </c>
      <c r="C8" s="10" t="s">
        <v>21</v>
      </c>
      <c r="D8" s="11">
        <v>95000</v>
      </c>
      <c r="E8" s="14">
        <f t="shared" si="0"/>
        <v>6650.0000000000009</v>
      </c>
      <c r="F8" s="11">
        <v>42500</v>
      </c>
      <c r="G8" s="11">
        <f t="shared" ref="G8:G9" si="1">F8*0.07</f>
        <v>2975.0000000000005</v>
      </c>
      <c r="H8" s="26"/>
      <c r="I8" s="6"/>
      <c r="J8" s="15"/>
    </row>
    <row r="9" spans="1:10" ht="69" customHeight="1" x14ac:dyDescent="0.25">
      <c r="A9" s="33"/>
      <c r="B9" s="10" t="s">
        <v>22</v>
      </c>
      <c r="C9" s="7"/>
      <c r="D9" s="11">
        <v>86000</v>
      </c>
      <c r="E9" s="14">
        <f t="shared" si="0"/>
        <v>6020.0000000000009</v>
      </c>
      <c r="F9" s="8">
        <v>0</v>
      </c>
      <c r="G9" s="11">
        <f t="shared" si="1"/>
        <v>0</v>
      </c>
      <c r="H9" s="4"/>
      <c r="I9" s="6"/>
      <c r="J9" s="15"/>
    </row>
    <row r="10" spans="1:10" ht="16.5" customHeight="1" x14ac:dyDescent="0.25">
      <c r="A10" s="10" t="s">
        <v>7</v>
      </c>
      <c r="B10" s="10" t="s">
        <v>16</v>
      </c>
      <c r="C10" s="10"/>
      <c r="D10" s="11">
        <v>190000</v>
      </c>
      <c r="E10" s="14">
        <f>D10*0.07</f>
        <v>13300.000000000002</v>
      </c>
      <c r="F10" s="11">
        <v>0</v>
      </c>
      <c r="G10" s="11">
        <v>0</v>
      </c>
      <c r="H10" s="27"/>
      <c r="I10" s="4"/>
      <c r="J10" s="16"/>
    </row>
    <row r="11" spans="1:10" x14ac:dyDescent="0.25">
      <c r="A11" s="13"/>
      <c r="B11" s="13" t="s">
        <v>15</v>
      </c>
      <c r="C11" s="13"/>
      <c r="D11" s="12">
        <f t="shared" ref="D11:E11" si="2">SUM(D4:D10)</f>
        <v>10048640</v>
      </c>
      <c r="E11" s="12">
        <f t="shared" si="2"/>
        <v>703404.8</v>
      </c>
      <c r="F11" s="12">
        <f>F4+F5+F6+F8+F9</f>
        <v>241500</v>
      </c>
      <c r="G11" s="12">
        <f>SUM(G4:G10)</f>
        <v>16905.000000000004</v>
      </c>
    </row>
    <row r="12" spans="1:10" x14ac:dyDescent="0.25">
      <c r="A12" s="13"/>
      <c r="B12" s="13" t="s">
        <v>11</v>
      </c>
      <c r="C12" s="13"/>
      <c r="D12" s="12">
        <f>D11+F11</f>
        <v>10290140</v>
      </c>
      <c r="E12" s="29"/>
      <c r="F12" s="29"/>
      <c r="G12" s="29"/>
    </row>
    <row r="13" spans="1:10" x14ac:dyDescent="0.25">
      <c r="A13" s="13"/>
      <c r="B13" s="13" t="s">
        <v>10</v>
      </c>
      <c r="C13" s="13"/>
      <c r="D13" s="28">
        <f>E11+G11</f>
        <v>720309.8</v>
      </c>
      <c r="E13" s="30"/>
      <c r="F13" s="30"/>
      <c r="G13" s="30"/>
    </row>
    <row r="14" spans="1:10" x14ac:dyDescent="0.25">
      <c r="A14" s="17"/>
      <c r="B14" s="19" t="s">
        <v>17</v>
      </c>
      <c r="C14" s="20"/>
      <c r="D14" s="21">
        <f>D12+D13</f>
        <v>11010449.800000001</v>
      </c>
      <c r="E14" s="30"/>
      <c r="F14" s="30"/>
      <c r="G14" s="30"/>
    </row>
    <row r="15" spans="1:10" x14ac:dyDescent="0.25">
      <c r="A15" s="9"/>
      <c r="B15" s="9"/>
      <c r="C15" s="9"/>
      <c r="D15" s="9"/>
      <c r="E15" s="9"/>
      <c r="F15" s="9"/>
      <c r="G15" s="9"/>
    </row>
    <row r="16" spans="1:10" x14ac:dyDescent="0.25">
      <c r="A16" s="9"/>
      <c r="B16" s="9"/>
      <c r="C16" s="9"/>
      <c r="D16" s="9"/>
      <c r="E16" s="9"/>
      <c r="F16" s="9"/>
      <c r="G16" s="9"/>
    </row>
    <row r="17" spans="1:7" x14ac:dyDescent="0.25">
      <c r="A17" s="9"/>
      <c r="B17" s="9"/>
      <c r="C17" s="9"/>
      <c r="D17" s="9"/>
      <c r="E17" s="9"/>
      <c r="F17" s="9"/>
      <c r="G17" s="9"/>
    </row>
  </sheetData>
  <mergeCells count="4">
    <mergeCell ref="E12:G14"/>
    <mergeCell ref="A5:A7"/>
    <mergeCell ref="A8:A9"/>
    <mergeCell ref="A2:G2"/>
  </mergeCells>
  <printOptions horizontalCentered="1"/>
  <pageMargins left="0.51181102362204722" right="0.51181102362204722" top="1.1417322834645669" bottom="0.55118110236220474" header="0.31496062992125984" footer="0.31496062992125984"/>
  <pageSetup paperSize="9" scale="74"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2E9578A2B3361041AF75A9602F2105DF" ma:contentTypeVersion="1" ma:contentTypeDescription="Loo uus dokument" ma:contentTypeScope="" ma:versionID="c64c5d83a24b232a166d5e07e60a935d">
  <xsd:schema xmlns:xsd="http://www.w3.org/2001/XMLSchema" xmlns:xs="http://www.w3.org/2001/XMLSchema" xmlns:p="http://schemas.microsoft.com/office/2006/metadata/properties" xmlns:ns2="a7338fc0-1f71-47ca-af62-527eb90cb0f3" targetNamespace="http://schemas.microsoft.com/office/2006/metadata/properties" ma:root="true" ma:fieldsID="2dbc7368641cfa1fa9d5b6554aba99d7" ns2:_="">
    <xsd:import namespace="a7338fc0-1f71-47ca-af62-527eb90cb0f3"/>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7338fc0-1f71-47ca-af62-527eb90cb0f3" elementFormDefault="qualified">
    <xsd:import namespace="http://schemas.microsoft.com/office/2006/documentManagement/types"/>
    <xsd:import namespace="http://schemas.microsoft.com/office/infopath/2007/PartnerControls"/>
    <xsd:element name="SharedWithUsers" ma:index="8" nillable="true" ma:displayName="Ühiskasutuses"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5A0812A-B4CC-4BBA-BC1D-F36594ECDD9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7338fc0-1f71-47ca-af62-527eb90cb0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B89A9B0-08E1-4AB6-B627-34E73A13A487}">
  <ds:schemaRefs>
    <ds:schemaRef ds:uri="http://schemas.microsoft.com/sharepoint/v3/contenttype/forms"/>
  </ds:schemaRefs>
</ds:datastoreItem>
</file>

<file path=customXml/itemProps3.xml><?xml version="1.0" encoding="utf-8"?>
<ds:datastoreItem xmlns:ds="http://schemas.openxmlformats.org/officeDocument/2006/customXml" ds:itemID="{55E035C4-79F8-458D-B923-3E3885425302}">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1</vt:i4>
      </vt:variant>
      <vt:variant>
        <vt:lpstr>Nimega vahemikud</vt:lpstr>
      </vt:variant>
      <vt:variant>
        <vt:i4>1</vt:i4>
      </vt:variant>
    </vt:vector>
  </HeadingPairs>
  <TitlesOfParts>
    <vt:vector size="2" baseType="lpstr">
      <vt:lpstr>2025</vt:lpstr>
      <vt:lpstr>'2025'!Prinditiitlid</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VÕTI tegevuskava 2025</dc:title>
  <dc:subject/>
  <dc:creator>Pirkko Külanurm</dc:creator>
  <dc:description/>
  <cp:lastModifiedBy>Kairi Lõuk</cp:lastModifiedBy>
  <cp:revision/>
  <dcterms:created xsi:type="dcterms:W3CDTF">2016-10-19T07:17:02Z</dcterms:created>
  <dcterms:modified xsi:type="dcterms:W3CDTF">2025-04-10T11:09:04Z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0x0101002E9578A2B3361041AF75A9602F2105DF</vt:lpwstr>
  </property>
</Properties>
</file>